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3 ПЗ20" sheetId="1" r:id="rId1"/>
    <sheet name="Кор №3 ПЗ 20 иск. закупки" sheetId="3" r:id="rId2"/>
  </sheets>
  <definedNames>
    <definedName name="_xlnm._FilterDatabase" localSheetId="1" hidden="1">'Кор №3 ПЗ 20 иск. закупки'!$A$16:$AW$16</definedName>
    <definedName name="_xlnm._FilterDatabase" localSheetId="0" hidden="1">'Кор №3 ПЗ20'!$A$15:$AW$24</definedName>
  </definedNames>
  <calcPr calcId="152511"/>
</workbook>
</file>

<file path=xl/calcChain.xml><?xml version="1.0" encoding="utf-8"?>
<calcChain xmlns="http://schemas.openxmlformats.org/spreadsheetml/2006/main">
  <c r="R25" i="1" l="1"/>
  <c r="Q22" i="1"/>
  <c r="Q25" i="1"/>
  <c r="R22" i="1"/>
  <c r="R16" i="1"/>
  <c r="R28" i="1" l="1"/>
  <c r="AI27" i="1"/>
  <c r="AJ27" i="1" s="1"/>
  <c r="AB27" i="1"/>
  <c r="Q27" i="1"/>
  <c r="AI26" i="1"/>
  <c r="AJ26" i="1" s="1"/>
  <c r="AB26" i="1"/>
  <c r="Q26" i="1"/>
  <c r="AI24" i="1"/>
  <c r="AJ24" i="1" s="1"/>
  <c r="AK24" i="1" s="1"/>
  <c r="AB24" i="1"/>
  <c r="Q24" i="1"/>
  <c r="AI23" i="1"/>
  <c r="AJ23" i="1" s="1"/>
  <c r="AB23" i="1"/>
  <c r="Q23" i="1"/>
  <c r="AB21" i="1"/>
  <c r="W21" i="1"/>
  <c r="AI21" i="1" s="1"/>
  <c r="AJ21" i="1" s="1"/>
  <c r="AK21" i="1" s="1"/>
  <c r="Q21" i="1"/>
  <c r="Q16" i="1" s="1"/>
  <c r="Q28" i="1" s="1"/>
  <c r="R18" i="3" l="1"/>
</calcChain>
</file>

<file path=xl/sharedStrings.xml><?xml version="1.0" encoding="utf-8"?>
<sst xmlns="http://schemas.openxmlformats.org/spreadsheetml/2006/main" count="329" uniqueCount="116">
  <si>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</si>
  <si>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</si>
  <si>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</si>
  <si>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</si>
  <si>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</si>
  <si>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</si>
  <si>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</si>
  <si>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</si>
  <si>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</si>
  <si>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</si>
  <si>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</si>
  <si>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</si>
  <si>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</si>
  <si>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</si>
  <si>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</si>
  <si>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</si>
  <si>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</si>
  <si>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</si>
  <si>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</si>
  <si>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</si>
  <si>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</si>
  <si>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</si>
  <si>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</si>
  <si>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</si>
  <si>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</si>
  <si>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</si>
  <si>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</si>
  <si>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</si>
  <si>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</si>
  <si>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</si>
  <si>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</si>
  <si>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</si>
  <si>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</si>
  <si>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</si>
  <si>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</si>
  <si>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</si>
  <si>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</si>
  <si>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</si>
  <si>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</si>
  <si>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</si>
  <si>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</si>
  <si>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</si>
  <si>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</si>
  <si>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</si>
  <si>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</si>
  <si>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</si>
  <si>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</si>
  <si>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</si>
  <si>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</si>
  <si>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</si>
  <si>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</si>
  <si>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</si>
  <si>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</si>
  <si>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</si>
  <si>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</si>
  <si>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</si>
  <si>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</si>
  <si>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</si>
  <si>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</si>
  <si>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</si>
  <si>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</si>
  <si>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</si>
  <si>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</si>
  <si>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</si>
  <si>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</si>
  <si>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</si>
  <si>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</si>
  <si>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</si>
  <si>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</si>
  <si>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</si>
  <si>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</si>
  <si>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</si>
  <si>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</si>
  <si>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</si>
  <si>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</si>
  <si>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</si>
  <si>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Запрос предложений в электронной форме</t>
  </si>
  <si>
    <t>электронная</t>
  </si>
  <si>
    <t>Итого</t>
  </si>
  <si>
    <t>Закупки исключенные из Плана закупки</t>
  </si>
  <si>
    <t>7.Прочие закупки</t>
  </si>
  <si>
    <t>ОТ и БД</t>
  </si>
  <si>
    <t>ПТО</t>
  </si>
  <si>
    <t>Работы</t>
  </si>
  <si>
    <t>ОМТС</t>
  </si>
  <si>
    <t>МТРиО</t>
  </si>
  <si>
    <t>41.20</t>
  </si>
  <si>
    <t>Сметный расчет</t>
  </si>
  <si>
    <t>4. Закупки в области информационных технологий</t>
  </si>
  <si>
    <t>ОВТ</t>
  </si>
  <si>
    <t>ИТ</t>
  </si>
  <si>
    <t>усл.ед</t>
  </si>
  <si>
    <t>Корректировка №3 План закупки АО «ЧАК» на 2020 год</t>
  </si>
  <si>
    <t>Утверждена Приказом исполняющего обязанности генерального дитректора АО «ЧАК» __________________ (Приказ от ______________ №_____ )</t>
  </si>
  <si>
    <t>Выполнение работ по  ремонту кровли</t>
  </si>
  <si>
    <t>41.20.40</t>
  </si>
  <si>
    <t>ГЭ</t>
  </si>
  <si>
    <t>Оказание услуг по проведению электрических испытаний электрооборудования, кранов и вышек</t>
  </si>
  <si>
    <t>71.20</t>
  </si>
  <si>
    <t>71.20.13</t>
  </si>
  <si>
    <t>Поставка запасных частей к  легковым автомобилям</t>
  </si>
  <si>
    <t>29.3</t>
  </si>
  <si>
    <t>Поставка запасных частей к автобусам, грузовой и специальной технике</t>
  </si>
  <si>
    <t>Поставка комплектующих для водосточной системы</t>
  </si>
  <si>
    <t>25.99</t>
  </si>
  <si>
    <t>Оказание услуг по выпуску сертификатов электронных ключей на usb носителе</t>
  </si>
  <si>
    <t>29.32.3</t>
  </si>
  <si>
    <t>29.32.30.163</t>
  </si>
  <si>
    <t>Приобретение прав на использование програмнного обеспечения для составления сметных расчетов</t>
  </si>
  <si>
    <t>62.01.29</t>
  </si>
  <si>
    <t>46.51.2</t>
  </si>
  <si>
    <t>Оказание услуг по проведению  предрейсовых и  послерейсовых медицинских осмотров 
в городе Новочебоксарске Чувашской Республики</t>
  </si>
  <si>
    <t>86.90.19.194</t>
  </si>
  <si>
    <t>86.90.13</t>
  </si>
  <si>
    <t>Оказание услуг по проведению  предрейсовых и  послерейсовых медицинских осмотров 
в Шумерлинском районе Чувашской Республики</t>
  </si>
  <si>
    <t>Утверждена Приказом исполняющего обязанности генерального дитректора АО «ЧАК» 29 мая 2020 г. (Приказ от 29 мая 2020 года  №225 )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</si>
</sst>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3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7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67" fontId="20" fillId="0" borderId="1" xfId="0" applyNumberFormat="1" applyFont="1" applyFill="1" applyBorder="1" applyAlignment="1">
      <alignment horizontal="right" vertical="center" wrapText="1"/>
    </xf>
    <xf numFmtId="167" fontId="20" fillId="0" borderId="10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14" fontId="20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8"/>
  <sheetViews>
    <sheetView tabSelected="1" topLeftCell="AB1" workbookViewId="0">
      <pane ySplit="15" topLeftCell="A21" activePane="bottomLeft" state="frozen"/>
      <selection pane="bottomLeft" activeCell="AW17" sqref="AW17:AW28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87.85546875" style="44" customWidth="1"/>
    <col min="50" max="16384" width="9.140625" style="9"/>
  </cols>
  <sheetData>
    <row r="2" spans="1:49" s="30" customFormat="1" ht="18" customHeight="1" x14ac:dyDescent="0.35">
      <c r="A2" s="54" t="s">
        <v>92</v>
      </c>
      <c r="B2" s="47"/>
      <c r="C2" s="26"/>
      <c r="D2" s="38"/>
      <c r="E2" s="26"/>
      <c r="F2" s="26"/>
      <c r="G2" s="27"/>
      <c r="H2" s="3" t="s">
        <v>115</v>
      </c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ht="11.25" hidden="1" customHeight="1" x14ac:dyDescent="0.25">
      <c r="A3" s="131" t="s">
        <v>0</v>
      </c>
      <c r="B3" s="131"/>
      <c r="C3" s="131"/>
      <c r="D3" s="131" t="s">
        <v>57</v>
      </c>
      <c r="E3" s="131"/>
      <c r="F3" s="131"/>
      <c r="G3" s="131"/>
      <c r="H3" s="22"/>
      <c r="I3" s="22"/>
      <c r="J3" s="1"/>
      <c r="K3" s="1"/>
      <c r="L3" s="1"/>
      <c r="M3" s="22"/>
      <c r="N3" s="2"/>
      <c r="O3" s="2"/>
      <c r="P3" s="2"/>
      <c r="Q3" s="50"/>
      <c r="R3" s="50"/>
      <c r="S3" s="34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2"/>
    </row>
    <row r="4" spans="1:49" ht="11.25" hidden="1" customHeight="1" x14ac:dyDescent="0.25">
      <c r="A4" s="131" t="s">
        <v>1</v>
      </c>
      <c r="B4" s="131"/>
      <c r="C4" s="131"/>
      <c r="D4" s="131" t="s">
        <v>2</v>
      </c>
      <c r="E4" s="131"/>
      <c r="F4" s="131"/>
      <c r="G4" s="131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31" t="s">
        <v>3</v>
      </c>
      <c r="B5" s="131"/>
      <c r="C5" s="131"/>
      <c r="D5" s="131" t="s">
        <v>4</v>
      </c>
      <c r="E5" s="131"/>
      <c r="F5" s="131"/>
      <c r="G5" s="131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31" t="s">
        <v>5</v>
      </c>
      <c r="B6" s="131"/>
      <c r="C6" s="131"/>
      <c r="D6" s="131" t="s">
        <v>58</v>
      </c>
      <c r="E6" s="131"/>
      <c r="F6" s="131"/>
      <c r="G6" s="131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31" t="s">
        <v>6</v>
      </c>
      <c r="B7" s="131"/>
      <c r="C7" s="131"/>
      <c r="D7" s="137">
        <v>2124021783</v>
      </c>
      <c r="E7" s="137"/>
      <c r="F7" s="137"/>
      <c r="G7" s="137"/>
      <c r="H7" s="25"/>
      <c r="I7" s="25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31" t="s">
        <v>7</v>
      </c>
      <c r="B8" s="131"/>
      <c r="C8" s="131"/>
      <c r="D8" s="131">
        <v>212401001</v>
      </c>
      <c r="E8" s="131"/>
      <c r="F8" s="131"/>
      <c r="G8" s="131"/>
      <c r="H8" s="22"/>
      <c r="I8" s="22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31" t="s">
        <v>8</v>
      </c>
      <c r="B9" s="131"/>
      <c r="C9" s="131"/>
      <c r="D9" s="132">
        <v>97410000000</v>
      </c>
      <c r="E9" s="132"/>
      <c r="F9" s="132"/>
      <c r="G9" s="132"/>
      <c r="H9" s="23"/>
      <c r="I9" s="23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5" customHeight="1" x14ac:dyDescent="0.35">
      <c r="B10" s="48"/>
      <c r="C10" s="3"/>
      <c r="D10" s="39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1"/>
      <c r="R10" s="51"/>
      <c r="S10" s="35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3"/>
    </row>
    <row r="11" spans="1:49" ht="8.25" customHeight="1" x14ac:dyDescent="0.35">
      <c r="A11" s="3"/>
      <c r="B11" s="48"/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25.5" customHeight="1" x14ac:dyDescent="0.25">
      <c r="A12" s="109" t="s">
        <v>9</v>
      </c>
      <c r="B12" s="110" t="s">
        <v>10</v>
      </c>
      <c r="C12" s="134" t="s">
        <v>11</v>
      </c>
      <c r="D12" s="135"/>
      <c r="E12" s="110" t="s">
        <v>14</v>
      </c>
      <c r="F12" s="110" t="s">
        <v>12</v>
      </c>
      <c r="G12" s="109" t="s">
        <v>13</v>
      </c>
      <c r="H12" s="110" t="s">
        <v>44</v>
      </c>
      <c r="I12" s="110" t="s">
        <v>45</v>
      </c>
      <c r="J12" s="110" t="s">
        <v>47</v>
      </c>
      <c r="K12" s="110" t="s">
        <v>61</v>
      </c>
      <c r="L12" s="110" t="s">
        <v>62</v>
      </c>
      <c r="M12" s="109" t="s">
        <v>15</v>
      </c>
      <c r="N12" s="109" t="s">
        <v>16</v>
      </c>
      <c r="O12" s="110" t="s">
        <v>63</v>
      </c>
      <c r="P12" s="110" t="s">
        <v>63</v>
      </c>
      <c r="Q12" s="142" t="s">
        <v>48</v>
      </c>
      <c r="R12" s="139" t="s">
        <v>49</v>
      </c>
      <c r="S12" s="109" t="s">
        <v>17</v>
      </c>
      <c r="T12" s="134" t="s">
        <v>18</v>
      </c>
      <c r="U12" s="135"/>
      <c r="V12" s="135"/>
      <c r="W12" s="138"/>
      <c r="X12" s="134" t="s">
        <v>19</v>
      </c>
      <c r="Y12" s="135"/>
      <c r="Z12" s="135"/>
      <c r="AA12" s="138"/>
      <c r="AB12" s="109" t="s">
        <v>20</v>
      </c>
      <c r="AC12" s="109"/>
      <c r="AD12" s="111"/>
      <c r="AE12" s="109"/>
      <c r="AF12" s="109"/>
      <c r="AG12" s="109"/>
      <c r="AH12" s="109"/>
      <c r="AI12" s="109"/>
      <c r="AJ12" s="109"/>
      <c r="AK12" s="109"/>
      <c r="AL12" s="109" t="s">
        <v>21</v>
      </c>
      <c r="AM12" s="109" t="s">
        <v>22</v>
      </c>
      <c r="AN12" s="114" t="s">
        <v>64</v>
      </c>
      <c r="AO12" s="115"/>
      <c r="AP12" s="115"/>
      <c r="AQ12" s="115"/>
      <c r="AR12" s="115"/>
      <c r="AS12" s="115"/>
      <c r="AT12" s="115"/>
      <c r="AU12" s="115"/>
      <c r="AV12" s="116"/>
      <c r="AW12" s="110" t="s">
        <v>23</v>
      </c>
    </row>
    <row r="13" spans="1:49" ht="21.75" customHeight="1" x14ac:dyDescent="0.25">
      <c r="A13" s="109"/>
      <c r="B13" s="133"/>
      <c r="C13" s="109" t="s">
        <v>24</v>
      </c>
      <c r="D13" s="109" t="s">
        <v>25</v>
      </c>
      <c r="E13" s="133"/>
      <c r="F13" s="133"/>
      <c r="G13" s="109"/>
      <c r="H13" s="133"/>
      <c r="I13" s="133"/>
      <c r="J13" s="133"/>
      <c r="K13" s="133"/>
      <c r="L13" s="133"/>
      <c r="M13" s="109"/>
      <c r="N13" s="109"/>
      <c r="O13" s="133"/>
      <c r="P13" s="133"/>
      <c r="Q13" s="143"/>
      <c r="R13" s="140"/>
      <c r="S13" s="109"/>
      <c r="T13" s="109" t="s">
        <v>26</v>
      </c>
      <c r="U13" s="109" t="s">
        <v>27</v>
      </c>
      <c r="V13" s="112" t="s">
        <v>50</v>
      </c>
      <c r="W13" s="112" t="s">
        <v>51</v>
      </c>
      <c r="X13" s="109" t="s">
        <v>52</v>
      </c>
      <c r="Y13" s="109" t="s">
        <v>28</v>
      </c>
      <c r="Z13" s="110" t="s">
        <v>6</v>
      </c>
      <c r="AA13" s="125" t="s">
        <v>7</v>
      </c>
      <c r="AB13" s="109" t="s">
        <v>29</v>
      </c>
      <c r="AC13" s="109" t="s">
        <v>30</v>
      </c>
      <c r="AD13" s="111" t="s">
        <v>31</v>
      </c>
      <c r="AE13" s="109"/>
      <c r="AF13" s="109" t="s">
        <v>32</v>
      </c>
      <c r="AG13" s="109" t="s">
        <v>33</v>
      </c>
      <c r="AH13" s="109"/>
      <c r="AI13" s="127" t="s">
        <v>53</v>
      </c>
      <c r="AJ13" s="109" t="s">
        <v>55</v>
      </c>
      <c r="AK13" s="129" t="s">
        <v>54</v>
      </c>
      <c r="AL13" s="109"/>
      <c r="AM13" s="109"/>
      <c r="AN13" s="117" t="s">
        <v>65</v>
      </c>
      <c r="AO13" s="117" t="s">
        <v>66</v>
      </c>
      <c r="AP13" s="117" t="s">
        <v>67</v>
      </c>
      <c r="AQ13" s="119" t="s">
        <v>68</v>
      </c>
      <c r="AR13" s="119" t="s">
        <v>69</v>
      </c>
      <c r="AS13" s="121" t="s">
        <v>70</v>
      </c>
      <c r="AT13" s="123" t="s">
        <v>71</v>
      </c>
      <c r="AU13" s="124"/>
      <c r="AV13" s="117" t="s">
        <v>72</v>
      </c>
      <c r="AW13" s="133"/>
    </row>
    <row r="14" spans="1:49" ht="106.5" customHeight="1" x14ac:dyDescent="0.25">
      <c r="A14" s="110"/>
      <c r="B14" s="133"/>
      <c r="C14" s="110"/>
      <c r="D14" s="110"/>
      <c r="E14" s="136"/>
      <c r="F14" s="136"/>
      <c r="G14" s="110"/>
      <c r="H14" s="136"/>
      <c r="I14" s="136"/>
      <c r="J14" s="136"/>
      <c r="K14" s="136"/>
      <c r="L14" s="136"/>
      <c r="M14" s="110"/>
      <c r="N14" s="110"/>
      <c r="O14" s="136"/>
      <c r="P14" s="136"/>
      <c r="Q14" s="144"/>
      <c r="R14" s="141"/>
      <c r="S14" s="110"/>
      <c r="T14" s="110"/>
      <c r="U14" s="110"/>
      <c r="V14" s="113"/>
      <c r="W14" s="113"/>
      <c r="X14" s="110"/>
      <c r="Y14" s="110"/>
      <c r="Z14" s="136"/>
      <c r="AA14" s="126"/>
      <c r="AB14" s="110"/>
      <c r="AC14" s="110"/>
      <c r="AD14" s="24" t="s">
        <v>34</v>
      </c>
      <c r="AE14" s="21" t="s">
        <v>35</v>
      </c>
      <c r="AF14" s="110"/>
      <c r="AG14" s="21" t="s">
        <v>36</v>
      </c>
      <c r="AH14" s="21" t="s">
        <v>35</v>
      </c>
      <c r="AI14" s="128"/>
      <c r="AJ14" s="110"/>
      <c r="AK14" s="130"/>
      <c r="AL14" s="110"/>
      <c r="AM14" s="110"/>
      <c r="AN14" s="118"/>
      <c r="AO14" s="118"/>
      <c r="AP14" s="118"/>
      <c r="AQ14" s="120"/>
      <c r="AR14" s="120"/>
      <c r="AS14" s="122"/>
      <c r="AT14" s="53" t="s">
        <v>73</v>
      </c>
      <c r="AU14" s="53" t="s">
        <v>74</v>
      </c>
      <c r="AV14" s="118"/>
      <c r="AW14" s="136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5" t="s">
        <v>41</v>
      </c>
      <c r="B16" s="40"/>
      <c r="C16" s="16"/>
      <c r="D16" s="40"/>
      <c r="E16" s="16"/>
      <c r="F16" s="16"/>
      <c r="G16" s="17"/>
      <c r="H16" s="18"/>
      <c r="I16" s="18"/>
      <c r="J16" s="16"/>
      <c r="K16" s="16"/>
      <c r="L16" s="16"/>
      <c r="M16" s="16"/>
      <c r="N16" s="16"/>
      <c r="O16" s="16"/>
      <c r="P16" s="16"/>
      <c r="Q16" s="55">
        <f>SUM(Q17:Q21)</f>
        <v>2530.4409100000003</v>
      </c>
      <c r="R16" s="55">
        <f>SUM(R17:R21)</f>
        <v>3036.529086</v>
      </c>
      <c r="S16" s="32"/>
      <c r="T16" s="16"/>
      <c r="U16" s="16"/>
      <c r="V16" s="16"/>
      <c r="W16" s="16"/>
      <c r="X16" s="16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1"/>
    </row>
    <row r="17" spans="1:49" s="12" customFormat="1" ht="35.25" customHeight="1" x14ac:dyDescent="0.25">
      <c r="A17" s="68">
        <v>3</v>
      </c>
      <c r="B17" s="76">
        <v>2013</v>
      </c>
      <c r="C17" s="68" t="s">
        <v>46</v>
      </c>
      <c r="D17" s="66" t="s">
        <v>82</v>
      </c>
      <c r="E17" s="67" t="s">
        <v>83</v>
      </c>
      <c r="F17" s="66">
        <v>21</v>
      </c>
      <c r="G17" s="68" t="s">
        <v>94</v>
      </c>
      <c r="H17" s="67" t="s">
        <v>86</v>
      </c>
      <c r="I17" s="83" t="s">
        <v>95</v>
      </c>
      <c r="J17" s="66" t="s">
        <v>56</v>
      </c>
      <c r="K17" s="66"/>
      <c r="L17" s="66"/>
      <c r="M17" s="67" t="s">
        <v>43</v>
      </c>
      <c r="N17" s="68" t="s">
        <v>87</v>
      </c>
      <c r="O17" s="68"/>
      <c r="P17" s="68"/>
      <c r="Q17" s="69">
        <v>700</v>
      </c>
      <c r="R17" s="78">
        <v>840</v>
      </c>
      <c r="S17" s="79" t="s">
        <v>76</v>
      </c>
      <c r="T17" s="68" t="s">
        <v>46</v>
      </c>
      <c r="U17" s="68" t="s">
        <v>77</v>
      </c>
      <c r="V17" s="75">
        <v>43997</v>
      </c>
      <c r="W17" s="75">
        <v>44027</v>
      </c>
      <c r="X17" s="60" t="s">
        <v>40</v>
      </c>
      <c r="Y17" s="60" t="s">
        <v>40</v>
      </c>
      <c r="Z17" s="60" t="s">
        <v>40</v>
      </c>
      <c r="AA17" s="60" t="s">
        <v>40</v>
      </c>
      <c r="AB17" s="68" t="s">
        <v>94</v>
      </c>
      <c r="AC17" s="60" t="s">
        <v>37</v>
      </c>
      <c r="AD17" s="73">
        <v>796</v>
      </c>
      <c r="AE17" s="73" t="s">
        <v>38</v>
      </c>
      <c r="AF17" s="68">
        <v>1</v>
      </c>
      <c r="AG17" s="73">
        <v>97000000000</v>
      </c>
      <c r="AH17" s="68" t="s">
        <v>39</v>
      </c>
      <c r="AI17" s="74">
        <v>44047</v>
      </c>
      <c r="AJ17" s="75">
        <v>44047</v>
      </c>
      <c r="AK17" s="75">
        <v>44077</v>
      </c>
      <c r="AL17" s="76">
        <v>2020</v>
      </c>
      <c r="AM17" s="68" t="s">
        <v>40</v>
      </c>
      <c r="AN17" s="20"/>
      <c r="AO17" s="13"/>
      <c r="AP17" s="13"/>
      <c r="AQ17" s="13"/>
      <c r="AR17" s="13"/>
      <c r="AS17" s="13"/>
      <c r="AT17" s="13"/>
      <c r="AU17" s="13"/>
      <c r="AV17" s="13"/>
      <c r="AW17" s="80"/>
    </row>
    <row r="18" spans="1:49" s="12" customFormat="1" ht="24.75" customHeight="1" x14ac:dyDescent="0.25">
      <c r="A18" s="68">
        <v>3</v>
      </c>
      <c r="B18" s="76">
        <v>2013</v>
      </c>
      <c r="C18" s="68" t="s">
        <v>46</v>
      </c>
      <c r="D18" s="76" t="s">
        <v>96</v>
      </c>
      <c r="E18" s="68" t="s">
        <v>42</v>
      </c>
      <c r="F18" s="66">
        <v>22</v>
      </c>
      <c r="G18" s="68" t="s">
        <v>97</v>
      </c>
      <c r="H18" s="103" t="s">
        <v>98</v>
      </c>
      <c r="I18" s="103" t="s">
        <v>99</v>
      </c>
      <c r="J18" s="66" t="s">
        <v>56</v>
      </c>
      <c r="K18" s="66"/>
      <c r="L18" s="66"/>
      <c r="M18" s="68" t="s">
        <v>43</v>
      </c>
      <c r="N18" s="68" t="s">
        <v>87</v>
      </c>
      <c r="O18" s="68"/>
      <c r="P18" s="68"/>
      <c r="Q18" s="69">
        <v>181.63785999999999</v>
      </c>
      <c r="R18" s="78">
        <v>217.96543</v>
      </c>
      <c r="S18" s="79" t="s">
        <v>76</v>
      </c>
      <c r="T18" s="68" t="s">
        <v>46</v>
      </c>
      <c r="U18" s="68" t="s">
        <v>77</v>
      </c>
      <c r="V18" s="75">
        <v>44013</v>
      </c>
      <c r="W18" s="75">
        <v>44043</v>
      </c>
      <c r="X18" s="60" t="s">
        <v>40</v>
      </c>
      <c r="Y18" s="60" t="s">
        <v>40</v>
      </c>
      <c r="Z18" s="60" t="s">
        <v>40</v>
      </c>
      <c r="AA18" s="60" t="s">
        <v>40</v>
      </c>
      <c r="AB18" s="68" t="s">
        <v>97</v>
      </c>
      <c r="AC18" s="60" t="s">
        <v>37</v>
      </c>
      <c r="AD18" s="73">
        <v>796</v>
      </c>
      <c r="AE18" s="73" t="s">
        <v>38</v>
      </c>
      <c r="AF18" s="68">
        <v>1</v>
      </c>
      <c r="AG18" s="73">
        <v>97000000000</v>
      </c>
      <c r="AH18" s="68" t="s">
        <v>39</v>
      </c>
      <c r="AI18" s="74">
        <v>44063</v>
      </c>
      <c r="AJ18" s="75">
        <v>44063</v>
      </c>
      <c r="AK18" s="75">
        <v>44196</v>
      </c>
      <c r="AL18" s="76">
        <v>2020</v>
      </c>
      <c r="AM18" s="68" t="s">
        <v>40</v>
      </c>
      <c r="AN18" s="86"/>
      <c r="AO18" s="87"/>
      <c r="AP18" s="87"/>
      <c r="AQ18" s="87"/>
      <c r="AR18" s="87"/>
      <c r="AS18" s="87"/>
      <c r="AT18" s="87"/>
      <c r="AU18" s="87"/>
      <c r="AV18" s="87"/>
      <c r="AW18" s="68"/>
    </row>
    <row r="19" spans="1:49" s="12" customFormat="1" ht="108" customHeight="1" x14ac:dyDescent="0.25">
      <c r="A19" s="73">
        <v>3</v>
      </c>
      <c r="B19" s="77">
        <v>2013</v>
      </c>
      <c r="C19" s="73" t="s">
        <v>46</v>
      </c>
      <c r="D19" s="77" t="s">
        <v>84</v>
      </c>
      <c r="E19" s="73" t="s">
        <v>85</v>
      </c>
      <c r="F19" s="66">
        <v>24</v>
      </c>
      <c r="G19" s="60" t="s">
        <v>100</v>
      </c>
      <c r="H19" s="85" t="s">
        <v>101</v>
      </c>
      <c r="I19" s="85" t="s">
        <v>101</v>
      </c>
      <c r="J19" s="66" t="s">
        <v>56</v>
      </c>
      <c r="K19" s="66"/>
      <c r="L19" s="66"/>
      <c r="M19" s="73" t="s">
        <v>43</v>
      </c>
      <c r="N19" s="60" t="s">
        <v>59</v>
      </c>
      <c r="O19" s="68"/>
      <c r="P19" s="68"/>
      <c r="Q19" s="69">
        <v>1180.8325</v>
      </c>
      <c r="R19" s="78">
        <v>1416.999</v>
      </c>
      <c r="S19" s="79" t="s">
        <v>76</v>
      </c>
      <c r="T19" s="68" t="s">
        <v>46</v>
      </c>
      <c r="U19" s="68" t="s">
        <v>77</v>
      </c>
      <c r="V19" s="75">
        <v>44013</v>
      </c>
      <c r="W19" s="75">
        <v>44043</v>
      </c>
      <c r="X19" s="60" t="s">
        <v>40</v>
      </c>
      <c r="Y19" s="60" t="s">
        <v>40</v>
      </c>
      <c r="Z19" s="60" t="s">
        <v>40</v>
      </c>
      <c r="AA19" s="60" t="s">
        <v>40</v>
      </c>
      <c r="AB19" s="68" t="s">
        <v>100</v>
      </c>
      <c r="AC19" s="60" t="s">
        <v>37</v>
      </c>
      <c r="AD19" s="67">
        <v>876</v>
      </c>
      <c r="AE19" s="67" t="s">
        <v>91</v>
      </c>
      <c r="AF19" s="67">
        <v>1</v>
      </c>
      <c r="AG19" s="73">
        <v>97000000000</v>
      </c>
      <c r="AH19" s="68" t="s">
        <v>39</v>
      </c>
      <c r="AI19" s="75">
        <v>44063</v>
      </c>
      <c r="AJ19" s="75">
        <v>44063</v>
      </c>
      <c r="AK19" s="75">
        <v>44196</v>
      </c>
      <c r="AL19" s="76">
        <v>2020</v>
      </c>
      <c r="AM19" s="68" t="s">
        <v>40</v>
      </c>
      <c r="AN19" s="86"/>
      <c r="AO19" s="87"/>
      <c r="AP19" s="87"/>
      <c r="AQ19" s="87"/>
      <c r="AR19" s="87"/>
      <c r="AS19" s="87"/>
      <c r="AT19" s="87"/>
      <c r="AU19" s="87"/>
      <c r="AV19" s="87"/>
      <c r="AW19" s="68"/>
    </row>
    <row r="20" spans="1:49" s="12" customFormat="1" ht="102" customHeight="1" x14ac:dyDescent="0.25">
      <c r="A20" s="73">
        <v>3</v>
      </c>
      <c r="B20" s="77">
        <v>2013</v>
      </c>
      <c r="C20" s="73" t="s">
        <v>46</v>
      </c>
      <c r="D20" s="77" t="s">
        <v>84</v>
      </c>
      <c r="E20" s="73" t="s">
        <v>85</v>
      </c>
      <c r="F20" s="66">
        <v>25</v>
      </c>
      <c r="G20" s="68" t="s">
        <v>102</v>
      </c>
      <c r="H20" s="85" t="s">
        <v>101</v>
      </c>
      <c r="I20" s="85" t="s">
        <v>101</v>
      </c>
      <c r="J20" s="66" t="s">
        <v>56</v>
      </c>
      <c r="K20" s="66"/>
      <c r="L20" s="66"/>
      <c r="M20" s="73" t="s">
        <v>43</v>
      </c>
      <c r="N20" s="60" t="s">
        <v>59</v>
      </c>
      <c r="O20" s="68"/>
      <c r="P20" s="68"/>
      <c r="Q20" s="69">
        <v>409.02211999999997</v>
      </c>
      <c r="R20" s="78">
        <v>490.82654000000002</v>
      </c>
      <c r="S20" s="79" t="s">
        <v>76</v>
      </c>
      <c r="T20" s="68" t="s">
        <v>46</v>
      </c>
      <c r="U20" s="68" t="s">
        <v>77</v>
      </c>
      <c r="V20" s="75">
        <v>44013</v>
      </c>
      <c r="W20" s="75">
        <v>44043</v>
      </c>
      <c r="X20" s="60" t="s">
        <v>40</v>
      </c>
      <c r="Y20" s="60" t="s">
        <v>40</v>
      </c>
      <c r="Z20" s="60" t="s">
        <v>40</v>
      </c>
      <c r="AA20" s="60" t="s">
        <v>40</v>
      </c>
      <c r="AB20" s="68" t="s">
        <v>102</v>
      </c>
      <c r="AC20" s="60" t="s">
        <v>37</v>
      </c>
      <c r="AD20" s="67">
        <v>876</v>
      </c>
      <c r="AE20" s="67" t="s">
        <v>91</v>
      </c>
      <c r="AF20" s="67">
        <v>1</v>
      </c>
      <c r="AG20" s="73">
        <v>97000000000</v>
      </c>
      <c r="AH20" s="68" t="s">
        <v>39</v>
      </c>
      <c r="AI20" s="75">
        <v>44063</v>
      </c>
      <c r="AJ20" s="75">
        <v>44063</v>
      </c>
      <c r="AK20" s="75">
        <v>44196</v>
      </c>
      <c r="AL20" s="76">
        <v>2020</v>
      </c>
      <c r="AM20" s="68" t="s">
        <v>40</v>
      </c>
      <c r="AN20" s="86"/>
      <c r="AO20" s="87"/>
      <c r="AP20" s="87"/>
      <c r="AQ20" s="87"/>
      <c r="AR20" s="87"/>
      <c r="AS20" s="87"/>
      <c r="AT20" s="87"/>
      <c r="AU20" s="87"/>
      <c r="AV20" s="87"/>
      <c r="AW20" s="68"/>
    </row>
    <row r="21" spans="1:49" s="12" customFormat="1" ht="84.75" customHeight="1" x14ac:dyDescent="0.25">
      <c r="A21" s="73">
        <v>3</v>
      </c>
      <c r="B21" s="77">
        <v>2023</v>
      </c>
      <c r="C21" s="73" t="s">
        <v>46</v>
      </c>
      <c r="D21" s="77" t="s">
        <v>84</v>
      </c>
      <c r="E21" s="73" t="s">
        <v>85</v>
      </c>
      <c r="F21" s="77">
        <v>42</v>
      </c>
      <c r="G21" s="60" t="s">
        <v>103</v>
      </c>
      <c r="H21" s="107" t="s">
        <v>104</v>
      </c>
      <c r="I21" s="107" t="s">
        <v>104</v>
      </c>
      <c r="J21" s="77" t="s">
        <v>56</v>
      </c>
      <c r="K21" s="77"/>
      <c r="L21" s="77"/>
      <c r="M21" s="73" t="s">
        <v>43</v>
      </c>
      <c r="N21" s="60" t="s">
        <v>59</v>
      </c>
      <c r="O21" s="68"/>
      <c r="P21" s="68"/>
      <c r="Q21" s="69">
        <f t="shared" ref="Q21" si="0">ROUND(R21/1.2,5)</f>
        <v>58.948430000000002</v>
      </c>
      <c r="R21" s="108">
        <v>70.738116000000005</v>
      </c>
      <c r="S21" s="71" t="s">
        <v>75</v>
      </c>
      <c r="T21" s="73" t="s">
        <v>46</v>
      </c>
      <c r="U21" s="67" t="s">
        <v>60</v>
      </c>
      <c r="V21" s="88">
        <v>43997</v>
      </c>
      <c r="W21" s="88">
        <f>V21+30</f>
        <v>44027</v>
      </c>
      <c r="X21" s="60" t="s">
        <v>40</v>
      </c>
      <c r="Y21" s="60" t="s">
        <v>40</v>
      </c>
      <c r="Z21" s="60" t="s">
        <v>40</v>
      </c>
      <c r="AA21" s="60" t="s">
        <v>40</v>
      </c>
      <c r="AB21" s="89" t="str">
        <f t="shared" ref="AB21" si="1">G21</f>
        <v>Поставка комплектующих для водосточной системы</v>
      </c>
      <c r="AC21" s="60" t="s">
        <v>37</v>
      </c>
      <c r="AD21" s="67">
        <v>876</v>
      </c>
      <c r="AE21" s="67" t="s">
        <v>91</v>
      </c>
      <c r="AF21" s="67">
        <v>1</v>
      </c>
      <c r="AG21" s="73">
        <v>97000000000</v>
      </c>
      <c r="AH21" s="68" t="s">
        <v>39</v>
      </c>
      <c r="AI21" s="74">
        <f>W21+20</f>
        <v>44047</v>
      </c>
      <c r="AJ21" s="88">
        <f>AI21</f>
        <v>44047</v>
      </c>
      <c r="AK21" s="88">
        <f>AJ21+30</f>
        <v>44077</v>
      </c>
      <c r="AL21" s="77">
        <v>2020</v>
      </c>
      <c r="AM21" s="73" t="s">
        <v>40</v>
      </c>
      <c r="AN21" s="86"/>
      <c r="AO21" s="87"/>
      <c r="AP21" s="87"/>
      <c r="AQ21" s="87"/>
      <c r="AR21" s="87"/>
      <c r="AS21" s="87"/>
      <c r="AT21" s="87"/>
      <c r="AU21" s="87"/>
      <c r="AV21" s="87"/>
      <c r="AW21" s="60"/>
    </row>
    <row r="22" spans="1:49" ht="11.25" customHeight="1" x14ac:dyDescent="0.25">
      <c r="A22" s="102" t="s">
        <v>88</v>
      </c>
      <c r="B22" s="100"/>
      <c r="C22" s="93"/>
      <c r="D22" s="101"/>
      <c r="E22" s="95"/>
      <c r="F22" s="91"/>
      <c r="G22" s="97"/>
      <c r="H22" s="90"/>
      <c r="I22" s="90"/>
      <c r="J22" s="91"/>
      <c r="K22" s="91"/>
      <c r="L22" s="91"/>
      <c r="M22" s="92"/>
      <c r="N22" s="93"/>
      <c r="O22" s="93"/>
      <c r="P22" s="93"/>
      <c r="Q22" s="55">
        <f>SUM(Q23:Q24)</f>
        <v>108.28294</v>
      </c>
      <c r="R22" s="55">
        <f>SUM(R23:R24)</f>
        <v>111.14565999999999</v>
      </c>
      <c r="S22" s="94"/>
      <c r="T22" s="92"/>
      <c r="U22" s="95"/>
      <c r="V22" s="96"/>
      <c r="W22" s="96"/>
      <c r="X22" s="97"/>
      <c r="Y22" s="97"/>
      <c r="Z22" s="97"/>
      <c r="AA22" s="97"/>
      <c r="AB22" s="98"/>
      <c r="AC22" s="97"/>
      <c r="AD22" s="92"/>
      <c r="AE22" s="92"/>
      <c r="AF22" s="93"/>
      <c r="AG22" s="92"/>
      <c r="AH22" s="93"/>
      <c r="AI22" s="99"/>
      <c r="AJ22" s="96"/>
      <c r="AK22" s="96"/>
      <c r="AL22" s="91"/>
      <c r="AM22" s="92"/>
      <c r="AW22" s="97"/>
    </row>
    <row r="23" spans="1:49" s="19" customFormat="1" ht="44.25" customHeight="1" x14ac:dyDescent="0.25">
      <c r="A23" s="65">
        <v>4</v>
      </c>
      <c r="B23" s="105">
        <v>2024</v>
      </c>
      <c r="C23" s="105" t="s">
        <v>46</v>
      </c>
      <c r="D23" s="105" t="s">
        <v>89</v>
      </c>
      <c r="E23" s="105" t="s">
        <v>90</v>
      </c>
      <c r="F23" s="105">
        <v>4</v>
      </c>
      <c r="G23" s="65" t="s">
        <v>105</v>
      </c>
      <c r="H23" s="103" t="s">
        <v>106</v>
      </c>
      <c r="I23" s="103" t="s">
        <v>107</v>
      </c>
      <c r="J23" s="77" t="s">
        <v>56</v>
      </c>
      <c r="K23" s="77"/>
      <c r="L23" s="77"/>
      <c r="M23" s="68" t="s">
        <v>43</v>
      </c>
      <c r="N23" s="68" t="s">
        <v>59</v>
      </c>
      <c r="O23" s="68"/>
      <c r="P23" s="68"/>
      <c r="Q23" s="104">
        <f>ROUND(R23/1.2,2)</f>
        <v>14.31</v>
      </c>
      <c r="R23" s="104">
        <v>17.172720000000002</v>
      </c>
      <c r="S23" s="71" t="s">
        <v>75</v>
      </c>
      <c r="T23" s="105" t="s">
        <v>46</v>
      </c>
      <c r="U23" s="105" t="s">
        <v>60</v>
      </c>
      <c r="V23" s="106">
        <v>43997</v>
      </c>
      <c r="W23" s="106">
        <v>44027</v>
      </c>
      <c r="X23" s="60" t="s">
        <v>40</v>
      </c>
      <c r="Y23" s="60" t="s">
        <v>40</v>
      </c>
      <c r="Z23" s="60" t="s">
        <v>40</v>
      </c>
      <c r="AA23" s="60" t="s">
        <v>40</v>
      </c>
      <c r="AB23" s="68" t="str">
        <f t="shared" ref="AB23:AB24" si="2">G23</f>
        <v>Оказание услуг по выпуску сертификатов электронных ключей на usb носителе</v>
      </c>
      <c r="AC23" s="60" t="s">
        <v>37</v>
      </c>
      <c r="AD23" s="68">
        <v>796</v>
      </c>
      <c r="AE23" s="68" t="s">
        <v>38</v>
      </c>
      <c r="AF23" s="68">
        <v>2</v>
      </c>
      <c r="AG23" s="73">
        <v>97000000000</v>
      </c>
      <c r="AH23" s="68" t="s">
        <v>39</v>
      </c>
      <c r="AI23" s="74">
        <f t="shared" ref="AI23:AI24" si="3">W23+20</f>
        <v>44047</v>
      </c>
      <c r="AJ23" s="106">
        <f>AI23</f>
        <v>44047</v>
      </c>
      <c r="AK23" s="106">
        <v>44114</v>
      </c>
      <c r="AL23" s="105">
        <v>2020</v>
      </c>
      <c r="AM23" s="65" t="s">
        <v>40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65"/>
    </row>
    <row r="24" spans="1:49" s="12" customFormat="1" ht="51" customHeight="1" x14ac:dyDescent="0.25">
      <c r="A24" s="65">
        <v>4</v>
      </c>
      <c r="B24" s="105">
        <v>2024</v>
      </c>
      <c r="C24" s="105" t="s">
        <v>46</v>
      </c>
      <c r="D24" s="105" t="s">
        <v>89</v>
      </c>
      <c r="E24" s="105" t="s">
        <v>90</v>
      </c>
      <c r="F24" s="105">
        <v>5</v>
      </c>
      <c r="G24" s="65" t="s">
        <v>108</v>
      </c>
      <c r="H24" s="103" t="s">
        <v>109</v>
      </c>
      <c r="I24" s="103" t="s">
        <v>110</v>
      </c>
      <c r="J24" s="77" t="s">
        <v>56</v>
      </c>
      <c r="K24" s="77"/>
      <c r="L24" s="77"/>
      <c r="M24" s="73" t="s">
        <v>43</v>
      </c>
      <c r="N24" s="68" t="s">
        <v>59</v>
      </c>
      <c r="O24" s="68"/>
      <c r="P24" s="68"/>
      <c r="Q24" s="104">
        <f>R24</f>
        <v>93.972939999999994</v>
      </c>
      <c r="R24" s="104">
        <v>93.972939999999994</v>
      </c>
      <c r="S24" s="71" t="s">
        <v>75</v>
      </c>
      <c r="T24" s="105" t="s">
        <v>46</v>
      </c>
      <c r="U24" s="105" t="s">
        <v>60</v>
      </c>
      <c r="V24" s="106">
        <v>43983</v>
      </c>
      <c r="W24" s="106">
        <v>44012</v>
      </c>
      <c r="X24" s="60" t="s">
        <v>40</v>
      </c>
      <c r="Y24" s="60" t="s">
        <v>40</v>
      </c>
      <c r="Z24" s="60" t="s">
        <v>40</v>
      </c>
      <c r="AA24" s="60" t="s">
        <v>40</v>
      </c>
      <c r="AB24" s="68" t="str">
        <f t="shared" si="2"/>
        <v>Приобретение прав на использование програмнного обеспечения для составления сметных расчетов</v>
      </c>
      <c r="AC24" s="60" t="s">
        <v>37</v>
      </c>
      <c r="AD24" s="67">
        <v>876</v>
      </c>
      <c r="AE24" s="67" t="s">
        <v>91</v>
      </c>
      <c r="AF24" s="67">
        <v>1</v>
      </c>
      <c r="AG24" s="73">
        <v>97000000001</v>
      </c>
      <c r="AH24" s="68" t="s">
        <v>39</v>
      </c>
      <c r="AI24" s="74">
        <f t="shared" si="3"/>
        <v>44032</v>
      </c>
      <c r="AJ24" s="106">
        <f>AI24</f>
        <v>44032</v>
      </c>
      <c r="AK24" s="106">
        <f>AJ24+30</f>
        <v>44062</v>
      </c>
      <c r="AL24" s="105">
        <v>2020</v>
      </c>
      <c r="AM24" s="65" t="s">
        <v>40</v>
      </c>
      <c r="AN24" s="20"/>
      <c r="AO24" s="13"/>
      <c r="AP24" s="13"/>
      <c r="AQ24" s="13"/>
      <c r="AR24" s="13"/>
      <c r="AS24" s="13"/>
      <c r="AT24" s="13"/>
      <c r="AU24" s="13"/>
      <c r="AV24" s="13"/>
      <c r="AW24" s="65"/>
    </row>
    <row r="25" spans="1:49" x14ac:dyDescent="0.25">
      <c r="A25" s="56" t="s">
        <v>80</v>
      </c>
      <c r="B25" s="40"/>
      <c r="C25" s="17"/>
      <c r="D25" s="40"/>
      <c r="E25" s="16"/>
      <c r="F25" s="16"/>
      <c r="G25" s="17"/>
      <c r="H25" s="18"/>
      <c r="I25" s="18"/>
      <c r="J25" s="16"/>
      <c r="K25" s="16"/>
      <c r="L25" s="16"/>
      <c r="M25" s="16"/>
      <c r="N25" s="17"/>
      <c r="O25" s="17"/>
      <c r="P25" s="17"/>
      <c r="Q25" s="57">
        <f>SUM(Q26:Q27)</f>
        <v>171.56626</v>
      </c>
      <c r="R25" s="57">
        <f>SUM(R26:R27)</f>
        <v>171.56626</v>
      </c>
      <c r="S25" s="32"/>
      <c r="T25" s="16"/>
      <c r="U25" s="16"/>
      <c r="V25" s="58"/>
      <c r="W25" s="58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7"/>
      <c r="AI25" s="16"/>
      <c r="AJ25" s="59"/>
      <c r="AK25" s="16"/>
      <c r="AL25" s="16"/>
      <c r="AM25" s="16"/>
    </row>
    <row r="26" spans="1:49" ht="38.25" x14ac:dyDescent="0.25">
      <c r="A26" s="67">
        <v>7</v>
      </c>
      <c r="B26" s="77">
        <v>2027</v>
      </c>
      <c r="C26" s="68" t="s">
        <v>46</v>
      </c>
      <c r="D26" s="66" t="s">
        <v>81</v>
      </c>
      <c r="E26" s="67" t="s">
        <v>42</v>
      </c>
      <c r="F26" s="66">
        <v>52</v>
      </c>
      <c r="G26" s="68" t="s">
        <v>111</v>
      </c>
      <c r="H26" s="85" t="s">
        <v>112</v>
      </c>
      <c r="I26" s="85" t="s">
        <v>113</v>
      </c>
      <c r="J26" s="77" t="s">
        <v>56</v>
      </c>
      <c r="K26" s="77"/>
      <c r="L26" s="77"/>
      <c r="M26" s="67" t="s">
        <v>43</v>
      </c>
      <c r="N26" s="68" t="s">
        <v>59</v>
      </c>
      <c r="O26" s="68"/>
      <c r="P26" s="68"/>
      <c r="Q26" s="78">
        <f t="shared" ref="Q26:Q27" si="4">R26</f>
        <v>85.78313</v>
      </c>
      <c r="R26" s="78">
        <v>85.78313</v>
      </c>
      <c r="S26" s="71" t="s">
        <v>75</v>
      </c>
      <c r="T26" s="67" t="s">
        <v>46</v>
      </c>
      <c r="U26" s="67" t="s">
        <v>60</v>
      </c>
      <c r="V26" s="88">
        <v>44013</v>
      </c>
      <c r="W26" s="88">
        <v>44043</v>
      </c>
      <c r="X26" s="60" t="s">
        <v>40</v>
      </c>
      <c r="Y26" s="60" t="s">
        <v>40</v>
      </c>
      <c r="Z26" s="60" t="s">
        <v>40</v>
      </c>
      <c r="AA26" s="60" t="s">
        <v>40</v>
      </c>
      <c r="AB26" s="68" t="str">
        <f t="shared" ref="AB26:AB27" si="5">G26</f>
        <v>Оказание услуг по проведению  предрейсовых и  послерейсовых медицинских осмотров 
в городе Новочебоксарске Чувашской Республики</v>
      </c>
      <c r="AC26" s="60" t="s">
        <v>37</v>
      </c>
      <c r="AD26" s="67">
        <v>796</v>
      </c>
      <c r="AE26" s="67" t="s">
        <v>38</v>
      </c>
      <c r="AF26" s="67">
        <v>1</v>
      </c>
      <c r="AG26" s="73">
        <v>97000000000</v>
      </c>
      <c r="AH26" s="68" t="s">
        <v>39</v>
      </c>
      <c r="AI26" s="74">
        <f t="shared" ref="AI26:AI27" si="6">W26+20</f>
        <v>44063</v>
      </c>
      <c r="AJ26" s="88">
        <f t="shared" ref="AJ26:AJ27" si="7">AI26</f>
        <v>44063</v>
      </c>
      <c r="AK26" s="88">
        <v>44926</v>
      </c>
      <c r="AL26" s="66">
        <v>2020</v>
      </c>
      <c r="AM26" s="67" t="s">
        <v>40</v>
      </c>
      <c r="AW26" s="68"/>
    </row>
    <row r="27" spans="1:49" ht="38.25" x14ac:dyDescent="0.25">
      <c r="A27" s="67">
        <v>7</v>
      </c>
      <c r="B27" s="77">
        <v>2027</v>
      </c>
      <c r="C27" s="68" t="s">
        <v>46</v>
      </c>
      <c r="D27" s="66" t="s">
        <v>81</v>
      </c>
      <c r="E27" s="67" t="s">
        <v>42</v>
      </c>
      <c r="F27" s="66">
        <v>53</v>
      </c>
      <c r="G27" s="68" t="s">
        <v>114</v>
      </c>
      <c r="H27" s="85" t="s">
        <v>112</v>
      </c>
      <c r="I27" s="85" t="s">
        <v>113</v>
      </c>
      <c r="J27" s="77" t="s">
        <v>56</v>
      </c>
      <c r="K27" s="77"/>
      <c r="L27" s="77"/>
      <c r="M27" s="67" t="s">
        <v>43</v>
      </c>
      <c r="N27" s="68" t="s">
        <v>59</v>
      </c>
      <c r="O27" s="68"/>
      <c r="P27" s="68"/>
      <c r="Q27" s="78">
        <f t="shared" si="4"/>
        <v>85.78313</v>
      </c>
      <c r="R27" s="78">
        <v>85.78313</v>
      </c>
      <c r="S27" s="71" t="s">
        <v>75</v>
      </c>
      <c r="T27" s="67" t="s">
        <v>46</v>
      </c>
      <c r="U27" s="67" t="s">
        <v>60</v>
      </c>
      <c r="V27" s="88">
        <v>44013</v>
      </c>
      <c r="W27" s="88">
        <v>44043</v>
      </c>
      <c r="X27" s="60" t="s">
        <v>40</v>
      </c>
      <c r="Y27" s="60" t="s">
        <v>40</v>
      </c>
      <c r="Z27" s="60" t="s">
        <v>40</v>
      </c>
      <c r="AA27" s="60" t="s">
        <v>40</v>
      </c>
      <c r="AB27" s="68" t="str">
        <f t="shared" si="5"/>
        <v>Оказание услуг по проведению  предрейсовых и  послерейсовых медицинских осмотров 
в Шумерлинском районе Чувашской Республики</v>
      </c>
      <c r="AC27" s="60" t="s">
        <v>37</v>
      </c>
      <c r="AD27" s="67">
        <v>796</v>
      </c>
      <c r="AE27" s="67" t="s">
        <v>38</v>
      </c>
      <c r="AF27" s="67">
        <v>1</v>
      </c>
      <c r="AG27" s="73">
        <v>97000000000</v>
      </c>
      <c r="AH27" s="68" t="s">
        <v>39</v>
      </c>
      <c r="AI27" s="74">
        <f t="shared" si="6"/>
        <v>44063</v>
      </c>
      <c r="AJ27" s="88">
        <f t="shared" si="7"/>
        <v>44063</v>
      </c>
      <c r="AK27" s="88">
        <v>44926</v>
      </c>
      <c r="AL27" s="66">
        <v>2020</v>
      </c>
      <c r="AM27" s="67" t="s">
        <v>40</v>
      </c>
      <c r="AW27" s="68"/>
    </row>
    <row r="28" spans="1:49" x14ac:dyDescent="0.25">
      <c r="P28" s="64" t="s">
        <v>78</v>
      </c>
      <c r="Q28" s="63">
        <f>Q25+Q22+Q16</f>
        <v>2810.2901100000004</v>
      </c>
      <c r="R28" s="63">
        <f>R25+R22+R16</f>
        <v>3319.2410060000002</v>
      </c>
    </row>
  </sheetData>
  <autoFilter ref="A15:AW24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G28" sqref="G28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4" customWidth="1"/>
    <col min="50" max="16384" width="9.140625" style="9"/>
  </cols>
  <sheetData>
    <row r="2" spans="1:49" s="30" customFormat="1" ht="18" customHeight="1" x14ac:dyDescent="0.35">
      <c r="A2" s="54" t="s">
        <v>92</v>
      </c>
      <c r="B2" s="47"/>
      <c r="C2" s="26"/>
      <c r="D2" s="38"/>
      <c r="E2" s="26"/>
      <c r="F2" s="26"/>
      <c r="G2" s="27"/>
      <c r="H2" s="3" t="s">
        <v>93</v>
      </c>
      <c r="I2" s="27"/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x14ac:dyDescent="0.25">
      <c r="B3" s="9"/>
    </row>
    <row r="4" spans="1:49" ht="11.25" hidden="1" customHeight="1" x14ac:dyDescent="0.25">
      <c r="A4" s="131" t="s">
        <v>0</v>
      </c>
      <c r="B4" s="131"/>
      <c r="C4" s="131"/>
      <c r="D4" s="131" t="s">
        <v>57</v>
      </c>
      <c r="E4" s="131"/>
      <c r="F4" s="131"/>
      <c r="G4" s="131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31" t="s">
        <v>1</v>
      </c>
      <c r="B5" s="131"/>
      <c r="C5" s="131"/>
      <c r="D5" s="131" t="s">
        <v>2</v>
      </c>
      <c r="E5" s="131"/>
      <c r="F5" s="131"/>
      <c r="G5" s="131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31" t="s">
        <v>3</v>
      </c>
      <c r="B6" s="131"/>
      <c r="C6" s="131"/>
      <c r="D6" s="131" t="s">
        <v>4</v>
      </c>
      <c r="E6" s="131"/>
      <c r="F6" s="131"/>
      <c r="G6" s="131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31" t="s">
        <v>5</v>
      </c>
      <c r="B7" s="131"/>
      <c r="C7" s="131"/>
      <c r="D7" s="131" t="s">
        <v>58</v>
      </c>
      <c r="E7" s="131"/>
      <c r="F7" s="131"/>
      <c r="G7" s="131"/>
      <c r="H7" s="22"/>
      <c r="I7" s="22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31" t="s">
        <v>6</v>
      </c>
      <c r="B8" s="131"/>
      <c r="C8" s="131"/>
      <c r="D8" s="137">
        <v>2124021783</v>
      </c>
      <c r="E8" s="137"/>
      <c r="F8" s="137"/>
      <c r="G8" s="137"/>
      <c r="H8" s="25"/>
      <c r="I8" s="25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31" t="s">
        <v>7</v>
      </c>
      <c r="B9" s="131"/>
      <c r="C9" s="131"/>
      <c r="D9" s="131">
        <v>212401001</v>
      </c>
      <c r="E9" s="131"/>
      <c r="F9" s="131"/>
      <c r="G9" s="131"/>
      <c r="H9" s="22"/>
      <c r="I9" s="22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1.25" hidden="1" customHeight="1" x14ac:dyDescent="0.25">
      <c r="A10" s="131" t="s">
        <v>8</v>
      </c>
      <c r="B10" s="131"/>
      <c r="C10" s="131"/>
      <c r="D10" s="132">
        <v>97410000000</v>
      </c>
      <c r="E10" s="132"/>
      <c r="F10" s="132"/>
      <c r="G10" s="132"/>
      <c r="H10" s="23"/>
      <c r="I10" s="23"/>
      <c r="J10" s="1"/>
      <c r="K10" s="1"/>
      <c r="L10" s="1"/>
      <c r="M10" s="22"/>
      <c r="N10" s="2"/>
      <c r="O10" s="2"/>
      <c r="P10" s="2"/>
      <c r="Q10" s="50"/>
      <c r="R10" s="50"/>
      <c r="S10" s="34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2"/>
    </row>
    <row r="11" spans="1:49" ht="15" customHeight="1" x14ac:dyDescent="0.35">
      <c r="B11" s="54" t="s">
        <v>79</v>
      </c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8.25" customHeight="1" x14ac:dyDescent="0.35">
      <c r="A12" s="3"/>
      <c r="B12" s="48"/>
      <c r="C12" s="3"/>
      <c r="D12" s="39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1"/>
      <c r="R12" s="51"/>
      <c r="S12" s="35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3"/>
    </row>
    <row r="13" spans="1:49" ht="25.5" customHeight="1" x14ac:dyDescent="0.25">
      <c r="A13" s="109" t="s">
        <v>9</v>
      </c>
      <c r="B13" s="110" t="s">
        <v>10</v>
      </c>
      <c r="C13" s="134" t="s">
        <v>11</v>
      </c>
      <c r="D13" s="135"/>
      <c r="E13" s="110" t="s">
        <v>14</v>
      </c>
      <c r="F13" s="110" t="s">
        <v>12</v>
      </c>
      <c r="G13" s="109" t="s">
        <v>13</v>
      </c>
      <c r="H13" s="110" t="s">
        <v>44</v>
      </c>
      <c r="I13" s="110" t="s">
        <v>45</v>
      </c>
      <c r="J13" s="110" t="s">
        <v>47</v>
      </c>
      <c r="K13" s="110" t="s">
        <v>61</v>
      </c>
      <c r="L13" s="110" t="s">
        <v>62</v>
      </c>
      <c r="M13" s="109" t="s">
        <v>15</v>
      </c>
      <c r="N13" s="109" t="s">
        <v>16</v>
      </c>
      <c r="O13" s="110" t="s">
        <v>63</v>
      </c>
      <c r="P13" s="110" t="s">
        <v>63</v>
      </c>
      <c r="Q13" s="142" t="s">
        <v>48</v>
      </c>
      <c r="R13" s="139" t="s">
        <v>49</v>
      </c>
      <c r="S13" s="109" t="s">
        <v>17</v>
      </c>
      <c r="T13" s="134" t="s">
        <v>18</v>
      </c>
      <c r="U13" s="135"/>
      <c r="V13" s="135"/>
      <c r="W13" s="138"/>
      <c r="X13" s="134" t="s">
        <v>19</v>
      </c>
      <c r="Y13" s="135"/>
      <c r="Z13" s="135"/>
      <c r="AA13" s="138"/>
      <c r="AB13" s="109" t="s">
        <v>20</v>
      </c>
      <c r="AC13" s="109"/>
      <c r="AD13" s="111"/>
      <c r="AE13" s="109"/>
      <c r="AF13" s="109"/>
      <c r="AG13" s="109"/>
      <c r="AH13" s="109"/>
      <c r="AI13" s="109"/>
      <c r="AJ13" s="109"/>
      <c r="AK13" s="109"/>
      <c r="AL13" s="109" t="s">
        <v>21</v>
      </c>
      <c r="AM13" s="109" t="s">
        <v>22</v>
      </c>
      <c r="AN13" s="114" t="s">
        <v>64</v>
      </c>
      <c r="AO13" s="115"/>
      <c r="AP13" s="115"/>
      <c r="AQ13" s="115"/>
      <c r="AR13" s="115"/>
      <c r="AS13" s="115"/>
      <c r="AT13" s="115"/>
      <c r="AU13" s="115"/>
      <c r="AV13" s="116"/>
      <c r="AW13" s="110" t="s">
        <v>23</v>
      </c>
    </row>
    <row r="14" spans="1:49" ht="21.75" customHeight="1" x14ac:dyDescent="0.25">
      <c r="A14" s="109"/>
      <c r="B14" s="133"/>
      <c r="C14" s="109" t="s">
        <v>24</v>
      </c>
      <c r="D14" s="109" t="s">
        <v>25</v>
      </c>
      <c r="E14" s="133"/>
      <c r="F14" s="133"/>
      <c r="G14" s="109"/>
      <c r="H14" s="133"/>
      <c r="I14" s="133"/>
      <c r="J14" s="133"/>
      <c r="K14" s="133"/>
      <c r="L14" s="133"/>
      <c r="M14" s="109"/>
      <c r="N14" s="109"/>
      <c r="O14" s="133"/>
      <c r="P14" s="133"/>
      <c r="Q14" s="143"/>
      <c r="R14" s="140"/>
      <c r="S14" s="109"/>
      <c r="T14" s="109" t="s">
        <v>26</v>
      </c>
      <c r="U14" s="109" t="s">
        <v>27</v>
      </c>
      <c r="V14" s="112" t="s">
        <v>50</v>
      </c>
      <c r="W14" s="112" t="s">
        <v>51</v>
      </c>
      <c r="X14" s="109" t="s">
        <v>52</v>
      </c>
      <c r="Y14" s="109" t="s">
        <v>28</v>
      </c>
      <c r="Z14" s="110" t="s">
        <v>6</v>
      </c>
      <c r="AA14" s="125" t="s">
        <v>7</v>
      </c>
      <c r="AB14" s="109" t="s">
        <v>29</v>
      </c>
      <c r="AC14" s="109" t="s">
        <v>30</v>
      </c>
      <c r="AD14" s="111" t="s">
        <v>31</v>
      </c>
      <c r="AE14" s="109"/>
      <c r="AF14" s="109" t="s">
        <v>32</v>
      </c>
      <c r="AG14" s="109" t="s">
        <v>33</v>
      </c>
      <c r="AH14" s="109"/>
      <c r="AI14" s="127" t="s">
        <v>53</v>
      </c>
      <c r="AJ14" s="109" t="s">
        <v>55</v>
      </c>
      <c r="AK14" s="129" t="s">
        <v>54</v>
      </c>
      <c r="AL14" s="109"/>
      <c r="AM14" s="109"/>
      <c r="AN14" s="117" t="s">
        <v>65</v>
      </c>
      <c r="AO14" s="117" t="s">
        <v>66</v>
      </c>
      <c r="AP14" s="117" t="s">
        <v>67</v>
      </c>
      <c r="AQ14" s="119" t="s">
        <v>68</v>
      </c>
      <c r="AR14" s="119" t="s">
        <v>69</v>
      </c>
      <c r="AS14" s="121" t="s">
        <v>70</v>
      </c>
      <c r="AT14" s="123" t="s">
        <v>71</v>
      </c>
      <c r="AU14" s="124"/>
      <c r="AV14" s="117" t="s">
        <v>72</v>
      </c>
      <c r="AW14" s="133"/>
    </row>
    <row r="15" spans="1:49" ht="106.5" customHeight="1" x14ac:dyDescent="0.25">
      <c r="A15" s="110"/>
      <c r="B15" s="133"/>
      <c r="C15" s="110"/>
      <c r="D15" s="110"/>
      <c r="E15" s="136"/>
      <c r="F15" s="136"/>
      <c r="G15" s="110"/>
      <c r="H15" s="136"/>
      <c r="I15" s="136"/>
      <c r="J15" s="136"/>
      <c r="K15" s="136"/>
      <c r="L15" s="136"/>
      <c r="M15" s="110"/>
      <c r="N15" s="110"/>
      <c r="O15" s="136"/>
      <c r="P15" s="136"/>
      <c r="Q15" s="144"/>
      <c r="R15" s="141"/>
      <c r="S15" s="110"/>
      <c r="T15" s="110"/>
      <c r="U15" s="110"/>
      <c r="V15" s="113"/>
      <c r="W15" s="113"/>
      <c r="X15" s="110"/>
      <c r="Y15" s="110"/>
      <c r="Z15" s="136"/>
      <c r="AA15" s="126"/>
      <c r="AB15" s="110"/>
      <c r="AC15" s="110"/>
      <c r="AD15" s="24" t="s">
        <v>34</v>
      </c>
      <c r="AE15" s="62" t="s">
        <v>35</v>
      </c>
      <c r="AF15" s="110"/>
      <c r="AG15" s="62" t="s">
        <v>36</v>
      </c>
      <c r="AH15" s="62" t="s">
        <v>35</v>
      </c>
      <c r="AI15" s="128"/>
      <c r="AJ15" s="110"/>
      <c r="AK15" s="130"/>
      <c r="AL15" s="110"/>
      <c r="AM15" s="110"/>
      <c r="AN15" s="118"/>
      <c r="AO15" s="118"/>
      <c r="AP15" s="118"/>
      <c r="AQ15" s="120"/>
      <c r="AR15" s="120"/>
      <c r="AS15" s="122"/>
      <c r="AT15" s="53" t="s">
        <v>73</v>
      </c>
      <c r="AU15" s="53" t="s">
        <v>74</v>
      </c>
      <c r="AV15" s="118"/>
      <c r="AW15" s="136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40.5" customHeight="1" x14ac:dyDescent="0.25">
      <c r="A17" s="67"/>
      <c r="B17" s="76"/>
      <c r="C17" s="68"/>
      <c r="D17" s="66"/>
      <c r="E17" s="67"/>
      <c r="F17" s="66"/>
      <c r="G17" s="68"/>
      <c r="H17" s="83"/>
      <c r="I17" s="83"/>
      <c r="J17" s="66"/>
      <c r="K17" s="66"/>
      <c r="L17" s="66"/>
      <c r="M17" s="67"/>
      <c r="N17" s="68"/>
      <c r="O17" s="68"/>
      <c r="P17" s="68"/>
      <c r="Q17" s="69"/>
      <c r="R17" s="70"/>
      <c r="S17" s="71"/>
      <c r="T17" s="67"/>
      <c r="U17" s="67"/>
      <c r="V17" s="72"/>
      <c r="W17" s="72"/>
      <c r="X17" s="60"/>
      <c r="Y17" s="60"/>
      <c r="Z17" s="60"/>
      <c r="AA17" s="60"/>
      <c r="AB17" s="80"/>
      <c r="AC17" s="60"/>
      <c r="AD17" s="81"/>
      <c r="AE17" s="81"/>
      <c r="AF17" s="80"/>
      <c r="AG17" s="73"/>
      <c r="AH17" s="68"/>
      <c r="AI17" s="74"/>
      <c r="AJ17" s="75"/>
      <c r="AK17" s="75"/>
      <c r="AL17" s="66"/>
      <c r="AM17" s="82"/>
      <c r="AN17" s="14"/>
      <c r="AO17" s="61"/>
      <c r="AP17" s="61"/>
      <c r="AQ17" s="61"/>
      <c r="AR17" s="61"/>
      <c r="AS17" s="61"/>
      <c r="AT17" s="61"/>
      <c r="AU17" s="61"/>
      <c r="AV17" s="61"/>
      <c r="AW17" s="13"/>
    </row>
    <row r="18" spans="1:49" x14ac:dyDescent="0.25">
      <c r="R18" s="84">
        <f>SUM(R17:R17)</f>
        <v>0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№3 ПЗ20</vt:lpstr>
      <vt:lpstr>Кор №3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2021-03-02T13:21:18Z</dcterms:modified>
</cp:coreProperties>
</file>